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A4791E6F-B7C7-4A44-A321-691D56FD81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21" i="1" l="1"/>
  <c r="D22" i="1"/>
  <c r="E21" i="1"/>
  <c r="A22" i="1"/>
  <c r="C22" i="1" s="1"/>
  <c r="A23" i="1"/>
  <c r="D23" i="1" s="1"/>
  <c r="A24" i="1"/>
  <c r="E24" i="1" s="1"/>
  <c r="A25" i="1"/>
  <c r="E25" i="1" s="1"/>
  <c r="A26" i="1"/>
  <c r="C26" i="1" s="1"/>
  <c r="A27" i="1"/>
  <c r="E27" i="1" s="1"/>
  <c r="A28" i="1"/>
  <c r="D28" i="1" s="1"/>
  <c r="E28" i="1"/>
  <c r="A29" i="1"/>
  <c r="D29" i="1" s="1"/>
  <c r="A30" i="1"/>
  <c r="E30" i="1" s="1"/>
  <c r="A31" i="1"/>
  <c r="D31" i="1" s="1"/>
  <c r="A32" i="1"/>
  <c r="C32" i="1" s="1"/>
  <c r="A33" i="1"/>
  <c r="E33" i="1" s="1"/>
  <c r="A34" i="1"/>
  <c r="E34" i="1" s="1"/>
  <c r="A35" i="1"/>
  <c r="D35" i="1" s="1"/>
  <c r="E35" i="1"/>
  <c r="A36" i="1"/>
  <c r="E36" i="1" s="1"/>
  <c r="A37" i="1"/>
  <c r="D37" i="1" s="1"/>
  <c r="C21" i="1"/>
  <c r="C29" i="1"/>
  <c r="C23" i="1" l="1"/>
  <c r="E23" i="1"/>
  <c r="E31" i="1"/>
  <c r="E22" i="1"/>
  <c r="C35" i="1"/>
  <c r="C28" i="1"/>
  <c r="E29" i="1"/>
  <c r="D36" i="1"/>
  <c r="E37" i="1"/>
  <c r="C34" i="1"/>
  <c r="C37" i="1"/>
  <c r="C25" i="1"/>
  <c r="E26" i="1"/>
  <c r="D25" i="1"/>
  <c r="C31" i="1"/>
  <c r="D26" i="1"/>
  <c r="E32" i="1"/>
  <c r="D34" i="1"/>
  <c r="D32" i="1"/>
  <c r="C24" i="1"/>
  <c r="C30" i="1"/>
  <c r="C33" i="1"/>
  <c r="D30" i="1"/>
  <c r="D24" i="1"/>
  <c r="C27" i="1"/>
  <c r="C36" i="1"/>
  <c r="D33" i="1"/>
  <c r="D27" i="1"/>
</calcChain>
</file>

<file path=xl/sharedStrings.xml><?xml version="1.0" encoding="utf-8"?>
<sst xmlns="http://schemas.openxmlformats.org/spreadsheetml/2006/main" count="16" uniqueCount="14">
  <si>
    <t>E. h. onager</t>
  </si>
  <si>
    <t>Log10 onag.</t>
  </si>
  <si>
    <t>2-5</t>
  </si>
  <si>
    <t>17bis</t>
  </si>
  <si>
    <t>Tequixquiac</t>
  </si>
  <si>
    <t>Rock Creek</t>
    <phoneticPr fontId="1"/>
  </si>
  <si>
    <t>Rancho La Brea</t>
    <phoneticPr fontId="1"/>
  </si>
  <si>
    <t>n=14-21</t>
  </si>
  <si>
    <t>MNHN 48 = IGM 4009</t>
  </si>
  <si>
    <t>In red, approximate</t>
  </si>
  <si>
    <t xml:space="preserve">n=3-6 </t>
  </si>
  <si>
    <t>E. (H.) mexicanus</t>
  </si>
  <si>
    <t>E. (E.) scotti</t>
  </si>
  <si>
    <t>E. (A.) occidentalis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</si>
</sst>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>
    <font>
      <sz val="9"/>
      <name val="Geneva"/>
    </font>
    <font>
      <sz val="8"/>
      <name val="Geneva"/>
      <family val="2"/>
    </font>
    <font>
      <sz val="14"/>
      <name val="Times New Roman"/>
      <family val="1"/>
    </font>
    <font>
      <sz val="14"/>
      <color indexed="10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2" fillId="0" borderId="0" xfId="0" applyFont="1" applyAlignment="1">
      <alignment horizontal="right"/>
    </xf>
    <xf numFmtId="165" fontId="3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/>
    </xf>
    <xf numFmtId="1" fontId="2" fillId="0" borderId="0" xfId="0" applyNumberFormat="1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/>
    </xf>
    <xf numFmtId="165" fontId="5" fillId="0" borderId="0" xfId="0" applyNumberFormat="1" applyFont="1" applyAlignment="1">
      <alignment horizontal="right" vertical="top"/>
    </xf>
    <xf numFmtId="0" fontId="4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2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55511811023622"/>
          <c:y val="0.12399704724409399"/>
          <c:w val="0.77231728803236621"/>
          <c:h val="0.74310404761277704"/>
        </c:manualLayout>
      </c:layout>
      <c:lineChart>
        <c:grouping val="standard"/>
        <c:varyColors val="0"/>
        <c:ser>
          <c:idx val="2"/>
          <c:order val="0"/>
          <c:tx>
            <c:strRef>
              <c:f>Feuil1!$C$21</c:f>
              <c:strCache>
                <c:ptCount val="1"/>
                <c:pt idx="0">
                  <c:v>E. (H.) mexicanus</c:v>
                </c:pt>
              </c:strCache>
            </c:strRef>
          </c:tx>
          <c:spPr>
            <a:ln w="28575" cap="rnd" cmpd="sng" algn="ctr">
              <a:solidFill>
                <a:srgbClr val="FF2EEE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Feuil1!$C$22:$C$37</c:f>
              <c:numCache>
                <c:formatCode>0.000</c:formatCode>
                <c:ptCount val="16"/>
                <c:pt idx="0">
                  <c:v>0.12082563083076225</c:v>
                </c:pt>
                <c:pt idx="1">
                  <c:v>9.6832021720802963E-2</c:v>
                </c:pt>
                <c:pt idx="2">
                  <c:v>4.2868086418674789E-2</c:v>
                </c:pt>
                <c:pt idx="3">
                  <c:v>6.7941961368022774E-2</c:v>
                </c:pt>
                <c:pt idx="4">
                  <c:v>0.16453985535290228</c:v>
                </c:pt>
                <c:pt idx="5">
                  <c:v>9.1520156499938388E-2</c:v>
                </c:pt>
                <c:pt idx="6">
                  <c:v>0.1610481499990053</c:v>
                </c:pt>
                <c:pt idx="7">
                  <c:v>0.11488158071483068</c:v>
                </c:pt>
                <c:pt idx="8">
                  <c:v>6.7744121035436144E-2</c:v>
                </c:pt>
                <c:pt idx="9">
                  <c:v>8.3897228830074333E-3</c:v>
                </c:pt>
                <c:pt idx="10">
                  <c:v>9.3490353749919208E-2</c:v>
                </c:pt>
                <c:pt idx="11">
                  <c:v>0.1258737089433728</c:v>
                </c:pt>
                <c:pt idx="12">
                  <c:v>-6.0826564698347907E-2</c:v>
                </c:pt>
                <c:pt idx="13">
                  <c:v>-4.3667334109173339E-2</c:v>
                </c:pt>
                <c:pt idx="14">
                  <c:v>0.13509958452788995</c:v>
                </c:pt>
                <c:pt idx="15">
                  <c:v>4.8758846541339551E-2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8-554D-AC2B-B00357FF0D91}"/>
            </c:ext>
          </c:extLst>
        </c:ser>
        <c:ser>
          <c:idx val="0"/>
          <c:order val="1"/>
          <c:tx>
            <c:strRef>
              <c:f>Feuil1!$D$21</c:f>
              <c:strCache>
                <c:ptCount val="1"/>
                <c:pt idx="0">
                  <c:v>E. (E.) scotti</c:v>
                </c:pt>
              </c:strCache>
            </c:strRef>
          </c:tx>
          <c:spPr>
            <a:ln w="28575" cap="rnd" cmpd="sng" algn="ctr">
              <a:solidFill>
                <a:srgbClr val="008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Feuil1!$D$22:$D$37</c:f>
              <c:numCache>
                <c:formatCode>0.000</c:formatCode>
                <c:ptCount val="16"/>
                <c:pt idx="0">
                  <c:v>7.0149690397588671E-2</c:v>
                </c:pt>
                <c:pt idx="1">
                  <c:v>8.7956210144348734E-2</c:v>
                </c:pt>
                <c:pt idx="2">
                  <c:v>1.530296124881092E-2</c:v>
                </c:pt>
                <c:pt idx="3">
                  <c:v>0.13661890574693825</c:v>
                </c:pt>
                <c:pt idx="4">
                  <c:v>0.14291295400592796</c:v>
                </c:pt>
                <c:pt idx="5">
                  <c:v>0.17056164567366094</c:v>
                </c:pt>
                <c:pt idx="6">
                  <c:v>0.13429006649677344</c:v>
                </c:pt>
                <c:pt idx="7">
                  <c:v>6.085156418816573E-2</c:v>
                </c:pt>
                <c:pt idx="8">
                  <c:v>6.2360890468872832E-2</c:v>
                </c:pt>
                <c:pt idx="9">
                  <c:v>-6.0630075370470937E-2</c:v>
                </c:pt>
                <c:pt idx="10">
                  <c:v>8.4821513400317627E-2</c:v>
                </c:pt>
                <c:pt idx="11">
                  <c:v>0.11811416864113289</c:v>
                </c:pt>
                <c:pt idx="12">
                  <c:v>3.8582693923874256E-3</c:v>
                </c:pt>
                <c:pt idx="13">
                  <c:v>4.9862938247502431E-2</c:v>
                </c:pt>
                <c:pt idx="14">
                  <c:v>0.15132667070965766</c:v>
                </c:pt>
                <c:pt idx="15">
                  <c:v>6.5020741113035907E-2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8-554D-AC2B-B00357FF0D91}"/>
            </c:ext>
          </c:extLst>
        </c:ser>
        <c:ser>
          <c:idx val="1"/>
          <c:order val="2"/>
          <c:tx>
            <c:strRef>
              <c:f>Feuil1!$E$21</c:f>
              <c:strCache>
                <c:ptCount val="1"/>
                <c:pt idx="0">
                  <c:v>E. (A.) occidentalis</c:v>
                </c:pt>
              </c:strCache>
            </c:strRef>
          </c:tx>
          <c:spPr>
            <a:ln w="25400" cap="rnd" cmpd="sng" algn="ctr">
              <a:solidFill>
                <a:srgbClr val="3366FF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Feuil1!$E$22:$E$37</c:f>
              <c:numCache>
                <c:formatCode>0.000</c:formatCode>
                <c:ptCount val="16"/>
                <c:pt idx="0">
                  <c:v>0.10892640753105454</c:v>
                </c:pt>
                <c:pt idx="1">
                  <c:v>7.6390861478258021E-2</c:v>
                </c:pt>
                <c:pt idx="2">
                  <c:v>8.3363536430829388E-2</c:v>
                </c:pt>
                <c:pt idx="3">
                  <c:v>0.10006535132574479</c:v>
                </c:pt>
                <c:pt idx="4">
                  <c:v>7.7396032265586001E-2</c:v>
                </c:pt>
                <c:pt idx="5">
                  <c:v>0.12324769007888658</c:v>
                </c:pt>
                <c:pt idx="6">
                  <c:v>0.13705168157589531</c:v>
                </c:pt>
                <c:pt idx="7">
                  <c:v>7.895136447479878E-2</c:v>
                </c:pt>
                <c:pt idx="8">
                  <c:v>7.5720278347536585E-2</c:v>
                </c:pt>
                <c:pt idx="9">
                  <c:v>3.4196986489293035E-2</c:v>
                </c:pt>
                <c:pt idx="10">
                  <c:v>7.7091684699779339E-2</c:v>
                </c:pt>
                <c:pt idx="11">
                  <c:v>0.11487832464190983</c:v>
                </c:pt>
                <c:pt idx="12">
                  <c:v>0.11714069935608862</c:v>
                </c:pt>
                <c:pt idx="13">
                  <c:v>9.6019413201791304E-2</c:v>
                </c:pt>
                <c:pt idx="14">
                  <c:v>0.105369076359632</c:v>
                </c:pt>
                <c:pt idx="15">
                  <c:v>7.2151777392710947E-2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8-554D-AC2B-B00357FF0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7175336"/>
        <c:axId val="277298568"/>
      </c:lineChart>
      <c:catAx>
        <c:axId val="2771753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277298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298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</a:t>
                </a:r>
                <a:r>
                  <a:rPr lang="fr-FR"/>
                  <a:t> </a:t>
                </a:r>
                <a:r>
                  <a:rPr lang="fr-FR" i="1"/>
                  <a:t>onager</a:t>
                </a:r>
              </a:p>
            </c:rich>
          </c:tx>
          <c:layout>
            <c:manualLayout>
              <c:xMode val="edge"/>
              <c:yMode val="edge"/>
              <c:x val="6.4709189887425583E-3"/>
              <c:y val="0.103784852980334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77175336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i="1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i="1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i="1"/>
            </a:pPr>
            <a:endParaRPr lang="en-US"/>
          </a:p>
        </c:txPr>
      </c:legendEntry>
      <c:layout>
        <c:manualLayout>
          <c:xMode val="edge"/>
          <c:yMode val="edge"/>
          <c:x val="0.10051358247390803"/>
          <c:y val="1.8750047548404276E-2"/>
          <c:w val="0.84884172452913209"/>
          <c:h val="6.5593447976193597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355600</xdr:colOff>
      <xdr:row>2</xdr:row>
      <xdr:rowOff>190500</xdr:rowOff>
    </xdr:from>
    <xdr:to>
      <xdr:col>12</xdr:col>
      <xdr:colOff>482600</xdr:colOff>
      <xdr:row>25</xdr:row>
      <xdr:rowOff>190500</xdr:rowOff>
    </xdr:to>
    <xdr:graphicFrame macro="">
      <xdr:nvGraphicFramePr>
        <xdr:cNvPr id="1057" name="Chart 2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topLeftCell="A2" zoomScale="75" zoomScaleNormal="75" workbookViewId="0">
      <selection activeCell="N11" sqref="N11"/>
    </sheetView>
  </sheetViews>
  <sheetFormatPr defaultColWidth="16.19921875" defaultRowHeight="18"/>
  <cols>
    <col min="1" max="2" width="16.19921875" style="1"/>
    <col min="3" max="3" width="23.69921875" style="1" customWidth="1"/>
    <col min="4" max="16384" width="16.19921875" style="1"/>
  </cols>
  <sheetData>
    <row r="1" spans="1:6">
      <c r="B1" s="2" t="s">
        <v>9</v>
      </c>
      <c r="C1" s="2"/>
      <c r="D1" s="2"/>
      <c r="E1" s="3"/>
    </row>
    <row r="2" spans="1:6" s="4" customFormat="1">
      <c r="C2" s="5" t="s">
        <v>8</v>
      </c>
      <c r="D2" s="3" t="s">
        <v>10</v>
      </c>
      <c r="E2" s="6" t="s">
        <v>7</v>
      </c>
      <c r="F2" s="3"/>
    </row>
    <row r="3" spans="1:6" s="4" customFormat="1">
      <c r="C3" s="5" t="s">
        <v>4</v>
      </c>
      <c r="D3" s="4" t="s">
        <v>5</v>
      </c>
      <c r="E3" s="4" t="s">
        <v>6</v>
      </c>
      <c r="F3" s="3"/>
    </row>
    <row r="4" spans="1:6" s="4" customFormat="1">
      <c r="A4" s="4" t="s">
        <v>0</v>
      </c>
      <c r="C4" s="3" t="s">
        <v>11</v>
      </c>
      <c r="D4" s="3" t="s">
        <v>12</v>
      </c>
      <c r="E4" s="4" t="s">
        <v>13</v>
      </c>
      <c r="F4" s="3"/>
    </row>
    <row r="5" spans="1:6">
      <c r="A5" s="7">
        <v>56.028125000000003</v>
      </c>
      <c r="B5" s="10">
        <v>16</v>
      </c>
      <c r="C5" s="16">
        <v>74</v>
      </c>
      <c r="D5" s="22">
        <v>65.849999999999994</v>
      </c>
      <c r="E5" s="15">
        <v>72</v>
      </c>
      <c r="F5" s="8"/>
    </row>
    <row r="6" spans="1:6">
      <c r="A6" s="7">
        <v>348.0625</v>
      </c>
      <c r="B6" s="10">
        <v>23</v>
      </c>
      <c r="C6" s="16">
        <v>435</v>
      </c>
      <c r="D6" s="22">
        <v>426.2</v>
      </c>
      <c r="E6" s="15">
        <v>415</v>
      </c>
      <c r="F6" s="8"/>
    </row>
    <row r="7" spans="1:6">
      <c r="A7" s="7">
        <v>116.875</v>
      </c>
      <c r="B7" s="10">
        <v>3</v>
      </c>
      <c r="C7" s="17">
        <v>129</v>
      </c>
      <c r="D7" s="22">
        <v>121.06666666666666</v>
      </c>
      <c r="E7" s="15">
        <v>141.60714285714286</v>
      </c>
      <c r="F7" s="8"/>
    </row>
    <row r="8" spans="1:6">
      <c r="A8" s="7">
        <v>100.996875</v>
      </c>
      <c r="B8" s="10">
        <v>4</v>
      </c>
      <c r="C8" s="17">
        <v>118.1</v>
      </c>
      <c r="D8" s="22">
        <v>138.33333333333334</v>
      </c>
      <c r="E8" s="15">
        <v>127.16666666666667</v>
      </c>
      <c r="F8" s="8"/>
    </row>
    <row r="9" spans="1:6">
      <c r="A9" s="7">
        <v>115.56666666666666</v>
      </c>
      <c r="B9" s="6" t="s">
        <v>2</v>
      </c>
      <c r="C9" s="16">
        <v>168.8</v>
      </c>
      <c r="D9" s="22">
        <v>160.6</v>
      </c>
      <c r="E9" s="15">
        <v>138.11111111111111</v>
      </c>
      <c r="F9" s="8"/>
    </row>
    <row r="10" spans="1:6">
      <c r="A10" s="7">
        <v>104.89375</v>
      </c>
      <c r="B10" s="6">
        <v>5</v>
      </c>
      <c r="C10" s="16">
        <v>129.5</v>
      </c>
      <c r="D10" s="22">
        <v>155.35</v>
      </c>
      <c r="E10" s="15">
        <v>139.31481481481481</v>
      </c>
      <c r="F10" s="8"/>
    </row>
    <row r="11" spans="1:6">
      <c r="A11" s="7">
        <v>55.903225806451616</v>
      </c>
      <c r="B11" s="6">
        <v>17</v>
      </c>
      <c r="C11" s="16">
        <v>81</v>
      </c>
      <c r="D11" s="22">
        <v>76.16</v>
      </c>
      <c r="E11" s="15">
        <v>76.645833333333329</v>
      </c>
    </row>
    <row r="12" spans="1:6">
      <c r="A12" s="7">
        <v>40.681249999999999</v>
      </c>
      <c r="B12" s="6" t="s">
        <v>3</v>
      </c>
      <c r="C12" s="16">
        <v>53</v>
      </c>
      <c r="D12" s="22">
        <v>46.8</v>
      </c>
      <c r="E12" s="15">
        <v>48.791666666666664</v>
      </c>
    </row>
    <row r="13" spans="1:6">
      <c r="A13" s="7">
        <v>196.78125</v>
      </c>
      <c r="B13" s="6">
        <v>13</v>
      </c>
      <c r="C13" s="16">
        <v>230</v>
      </c>
      <c r="D13" s="22">
        <v>227.16666666666666</v>
      </c>
      <c r="E13" s="15">
        <v>234.26315789473685</v>
      </c>
      <c r="F13" s="8"/>
    </row>
    <row r="14" spans="1:6">
      <c r="A14" s="7">
        <v>48.0625</v>
      </c>
      <c r="B14" s="6">
        <v>10</v>
      </c>
      <c r="C14" s="16">
        <v>49</v>
      </c>
      <c r="D14" s="22">
        <v>41.8</v>
      </c>
      <c r="E14" s="15">
        <v>52</v>
      </c>
      <c r="F14" s="8"/>
    </row>
    <row r="15" spans="1:6">
      <c r="A15" s="7">
        <v>102</v>
      </c>
      <c r="B15" s="6">
        <v>25</v>
      </c>
      <c r="C15" s="16">
        <v>126.5</v>
      </c>
      <c r="D15" s="22">
        <v>124</v>
      </c>
      <c r="E15" s="15">
        <v>121.8125</v>
      </c>
      <c r="F15" s="8"/>
    </row>
    <row r="16" spans="1:6">
      <c r="A16" s="7">
        <v>89.806451612903231</v>
      </c>
      <c r="B16" s="6">
        <v>28</v>
      </c>
      <c r="C16" s="16">
        <v>120</v>
      </c>
      <c r="D16" s="22">
        <v>117.875</v>
      </c>
      <c r="E16" s="15">
        <v>117</v>
      </c>
      <c r="F16" s="8"/>
    </row>
    <row r="17" spans="1:8">
      <c r="A17" s="7">
        <v>63.268749999999997</v>
      </c>
      <c r="B17" s="6">
        <v>9</v>
      </c>
      <c r="C17" s="19">
        <v>55</v>
      </c>
      <c r="D17" s="22">
        <v>63.833333333333336</v>
      </c>
      <c r="E17" s="15">
        <v>82.857142857142861</v>
      </c>
      <c r="F17" s="8"/>
    </row>
    <row r="18" spans="1:8">
      <c r="A18" s="7">
        <v>14.264516129032257</v>
      </c>
      <c r="B18" s="6">
        <v>20</v>
      </c>
      <c r="C18" s="21">
        <v>12.9</v>
      </c>
      <c r="D18" s="22">
        <v>16</v>
      </c>
      <c r="E18" s="15">
        <v>17.794117647058822</v>
      </c>
      <c r="F18" s="8"/>
    </row>
    <row r="19" spans="1:8">
      <c r="A19" s="7">
        <v>144.33333333333334</v>
      </c>
      <c r="B19" s="6">
        <v>31</v>
      </c>
      <c r="C19" s="16">
        <v>197</v>
      </c>
      <c r="D19" s="22">
        <v>204.5</v>
      </c>
      <c r="E19" s="15">
        <v>183.96521739130435</v>
      </c>
    </row>
    <row r="20" spans="1:8">
      <c r="A20" s="7">
        <v>162.22499999999999</v>
      </c>
      <c r="B20" s="6">
        <v>32</v>
      </c>
      <c r="C20" s="16">
        <v>181.5</v>
      </c>
      <c r="D20" s="22">
        <v>188.42500000000001</v>
      </c>
      <c r="E20" s="15">
        <v>191.54444444444445</v>
      </c>
    </row>
    <row r="21" spans="1:8" s="4" customFormat="1">
      <c r="A21" s="4" t="s">
        <v>1</v>
      </c>
      <c r="C21" s="4" t="str">
        <f>C4</f>
        <v>E. (H.) mexicanus</v>
      </c>
      <c r="D21" s="4" t="str">
        <f>D4</f>
        <v>E. (E.) scotti</v>
      </c>
      <c r="E21" s="4" t="str">
        <f>E4</f>
        <v>E. (A.) occidentalis</v>
      </c>
    </row>
    <row r="22" spans="1:8" s="10" customFormat="1">
      <c r="A22" s="9">
        <f t="shared" ref="A22:A37" si="0">LOG10(A5)</f>
        <v>1.748406088900214</v>
      </c>
      <c r="B22" s="10">
        <v>16</v>
      </c>
      <c r="C22" s="18">
        <f t="shared" ref="C22:E34" si="1">LOG10(C5)-$A22</f>
        <v>0.12082563083076225</v>
      </c>
      <c r="D22" s="11">
        <f t="shared" si="1"/>
        <v>7.0149690397588671E-2</v>
      </c>
      <c r="E22" s="11">
        <f t="shared" si="1"/>
        <v>0.10892640753105454</v>
      </c>
      <c r="F22" s="11"/>
      <c r="G22" s="11"/>
      <c r="H22" s="11"/>
    </row>
    <row r="23" spans="1:8" s="10" customFormat="1">
      <c r="A23" s="9">
        <f t="shared" si="0"/>
        <v>2.5416572352338345</v>
      </c>
      <c r="B23" s="10">
        <v>23</v>
      </c>
      <c r="C23" s="18">
        <f t="shared" si="1"/>
        <v>9.6832021720802963E-2</v>
      </c>
      <c r="D23" s="11">
        <f t="shared" si="1"/>
        <v>8.7956210144348734E-2</v>
      </c>
      <c r="E23" s="11">
        <f t="shared" si="1"/>
        <v>7.6390861478258021E-2</v>
      </c>
      <c r="F23" s="11"/>
      <c r="G23" s="11"/>
      <c r="H23" s="11"/>
    </row>
    <row r="24" spans="1:8" s="10" customFormat="1">
      <c r="A24" s="9">
        <f t="shared" si="0"/>
        <v>2.067721623880574</v>
      </c>
      <c r="B24" s="10">
        <v>3</v>
      </c>
      <c r="C24" s="18">
        <f t="shared" si="1"/>
        <v>4.2868086418674789E-2</v>
      </c>
      <c r="D24" s="11">
        <f t="shared" si="1"/>
        <v>1.530296124881092E-2</v>
      </c>
      <c r="E24" s="11">
        <f t="shared" si="1"/>
        <v>8.3363536430829388E-2</v>
      </c>
      <c r="F24" s="11"/>
      <c r="G24" s="11"/>
      <c r="H24" s="11"/>
    </row>
    <row r="25" spans="1:8" s="10" customFormat="1">
      <c r="A25" s="9">
        <f t="shared" si="0"/>
        <v>2.0043079362454921</v>
      </c>
      <c r="B25" s="10">
        <v>4</v>
      </c>
      <c r="C25" s="18">
        <f t="shared" si="1"/>
        <v>6.7941961368022774E-2</v>
      </c>
      <c r="D25" s="11">
        <f t="shared" si="1"/>
        <v>0.13661890574693825</v>
      </c>
      <c r="E25" s="11">
        <f t="shared" si="1"/>
        <v>0.10006535132574479</v>
      </c>
      <c r="F25" s="11"/>
      <c r="G25" s="11"/>
      <c r="H25" s="11"/>
    </row>
    <row r="26" spans="1:8">
      <c r="A26" s="12">
        <f t="shared" si="0"/>
        <v>2.0628325869367341</v>
      </c>
      <c r="B26" s="6" t="s">
        <v>2</v>
      </c>
      <c r="C26" s="18">
        <f t="shared" si="1"/>
        <v>0.16453985535290228</v>
      </c>
      <c r="D26" s="11">
        <f t="shared" si="1"/>
        <v>0.14291295400592796</v>
      </c>
      <c r="E26" s="11">
        <f t="shared" si="1"/>
        <v>7.7396032265586001E-2</v>
      </c>
      <c r="F26" s="11"/>
      <c r="G26" s="13"/>
      <c r="H26" s="13"/>
    </row>
    <row r="27" spans="1:8">
      <c r="A27" s="12">
        <f t="shared" si="0"/>
        <v>2.0207496119173323</v>
      </c>
      <c r="B27" s="6">
        <v>5</v>
      </c>
      <c r="C27" s="18">
        <f t="shared" si="1"/>
        <v>9.1520156499938388E-2</v>
      </c>
      <c r="D27" s="11">
        <f t="shared" si="1"/>
        <v>0.17056164567366094</v>
      </c>
      <c r="E27" s="11">
        <f t="shared" si="1"/>
        <v>0.12324769007888658</v>
      </c>
      <c r="F27" s="11"/>
      <c r="G27" s="13"/>
      <c r="H27" s="13"/>
    </row>
    <row r="28" spans="1:8">
      <c r="A28" s="12">
        <f t="shared" si="0"/>
        <v>1.7474368688796444</v>
      </c>
      <c r="B28" s="6">
        <v>17</v>
      </c>
      <c r="C28" s="18">
        <f t="shared" si="1"/>
        <v>0.1610481499990053</v>
      </c>
      <c r="D28" s="11">
        <f t="shared" si="1"/>
        <v>0.13429006649677344</v>
      </c>
      <c r="E28" s="11">
        <f t="shared" si="1"/>
        <v>0.13705168157589531</v>
      </c>
      <c r="F28" s="11"/>
      <c r="G28" s="13"/>
      <c r="H28" s="13"/>
    </row>
    <row r="29" spans="1:8">
      <c r="A29" s="12">
        <f t="shared" si="0"/>
        <v>1.6093942888859583</v>
      </c>
      <c r="B29" s="6" t="s">
        <v>3</v>
      </c>
      <c r="C29" s="18">
        <f t="shared" si="1"/>
        <v>0.11488158071483068</v>
      </c>
      <c r="D29" s="11">
        <f t="shared" si="1"/>
        <v>6.085156418816573E-2</v>
      </c>
      <c r="E29" s="11">
        <f t="shared" si="1"/>
        <v>7.895136447479878E-2</v>
      </c>
      <c r="F29" s="11"/>
      <c r="G29" s="13"/>
      <c r="H29" s="13"/>
    </row>
    <row r="30" spans="1:8">
      <c r="A30" s="12">
        <f t="shared" si="0"/>
        <v>2.2939837149821569</v>
      </c>
      <c r="B30" s="6">
        <v>13</v>
      </c>
      <c r="C30" s="18">
        <f t="shared" si="1"/>
        <v>6.7744121035436144E-2</v>
      </c>
      <c r="D30" s="11">
        <f t="shared" si="1"/>
        <v>6.2360890468872832E-2</v>
      </c>
      <c r="E30" s="11">
        <f t="shared" si="1"/>
        <v>7.5720278347536585E-2</v>
      </c>
      <c r="F30" s="11"/>
      <c r="G30" s="13"/>
      <c r="H30" s="13"/>
    </row>
    <row r="31" spans="1:8">
      <c r="A31" s="12">
        <f t="shared" si="0"/>
        <v>1.6818063571455062</v>
      </c>
      <c r="B31" s="6">
        <v>10</v>
      </c>
      <c r="C31" s="18">
        <f t="shared" si="1"/>
        <v>8.3897228830074333E-3</v>
      </c>
      <c r="D31" s="11">
        <f t="shared" si="1"/>
        <v>-6.0630075370470937E-2</v>
      </c>
      <c r="E31" s="11">
        <f t="shared" si="1"/>
        <v>3.4196986489293035E-2</v>
      </c>
      <c r="F31" s="11"/>
      <c r="G31" s="13"/>
      <c r="H31" s="13"/>
    </row>
    <row r="32" spans="1:8">
      <c r="A32" s="12">
        <f t="shared" si="0"/>
        <v>2.0086001717619175</v>
      </c>
      <c r="B32" s="6">
        <v>25</v>
      </c>
      <c r="C32" s="18">
        <f t="shared" si="1"/>
        <v>9.3490353749919208E-2</v>
      </c>
      <c r="D32" s="11">
        <f t="shared" si="1"/>
        <v>8.4821513400317627E-2</v>
      </c>
      <c r="E32" s="11">
        <f t="shared" si="1"/>
        <v>7.7091684699779339E-2</v>
      </c>
      <c r="F32" s="11"/>
      <c r="G32" s="13"/>
      <c r="H32" s="13"/>
    </row>
    <row r="33" spans="1:8">
      <c r="A33" s="12">
        <f t="shared" si="0"/>
        <v>1.9533075371042519</v>
      </c>
      <c r="B33" s="6">
        <v>28</v>
      </c>
      <c r="C33" s="18">
        <f t="shared" si="1"/>
        <v>0.1258737089433728</v>
      </c>
      <c r="D33" s="11">
        <f t="shared" si="1"/>
        <v>0.11811416864113289</v>
      </c>
      <c r="E33" s="11">
        <f t="shared" si="1"/>
        <v>0.11487832464190983</v>
      </c>
      <c r="F33" s="11"/>
      <c r="G33" s="13"/>
      <c r="H33" s="13"/>
    </row>
    <row r="34" spans="1:8">
      <c r="A34" s="12">
        <f t="shared" si="0"/>
        <v>1.8011892541925918</v>
      </c>
      <c r="B34" s="6">
        <v>9</v>
      </c>
      <c r="C34" s="20">
        <f t="shared" si="1"/>
        <v>-6.0826564698347907E-2</v>
      </c>
      <c r="D34" s="11">
        <f t="shared" ref="D34:E37" si="2">LOG10(D17)-$A34</f>
        <v>3.8582693923874256E-3</v>
      </c>
      <c r="E34" s="11">
        <f t="shared" si="2"/>
        <v>0.11714069935608862</v>
      </c>
      <c r="F34" s="11"/>
      <c r="G34" s="13"/>
      <c r="H34" s="13"/>
    </row>
    <row r="35" spans="1:8">
      <c r="A35" s="12">
        <f t="shared" si="0"/>
        <v>1.1542570444084224</v>
      </c>
      <c r="B35" s="6">
        <v>20</v>
      </c>
      <c r="C35" s="18">
        <f>LOG10(C18)-$A35</f>
        <v>-4.3667334109173339E-2</v>
      </c>
      <c r="D35" s="11">
        <f t="shared" si="2"/>
        <v>4.9862938247502431E-2</v>
      </c>
      <c r="E35" s="11">
        <f t="shared" si="2"/>
        <v>9.6019413201791304E-2</v>
      </c>
      <c r="F35" s="11"/>
      <c r="G35" s="13"/>
      <c r="H35" s="13"/>
    </row>
    <row r="36" spans="1:8">
      <c r="A36" s="12">
        <f t="shared" si="0"/>
        <v>2.159366641633703</v>
      </c>
      <c r="B36" s="6">
        <v>31</v>
      </c>
      <c r="C36" s="18">
        <f>LOG10(C19)-$A36</f>
        <v>0.13509958452788995</v>
      </c>
      <c r="D36" s="11">
        <f t="shared" si="2"/>
        <v>0.15132667070965766</v>
      </c>
      <c r="E36" s="11">
        <f t="shared" si="2"/>
        <v>0.105369076359632</v>
      </c>
      <c r="F36" s="11"/>
      <c r="G36" s="13"/>
      <c r="H36" s="13"/>
    </row>
    <row r="37" spans="1:8">
      <c r="A37" s="12">
        <f t="shared" si="0"/>
        <v>2.2101177828307916</v>
      </c>
      <c r="B37" s="6">
        <v>32</v>
      </c>
      <c r="C37" s="18">
        <f>LOG10(C20)-$A37</f>
        <v>4.8758846541339551E-2</v>
      </c>
      <c r="D37" s="11">
        <f t="shared" si="2"/>
        <v>6.5020741113035907E-2</v>
      </c>
      <c r="E37" s="11">
        <f t="shared" si="2"/>
        <v>7.2151777392710947E-2</v>
      </c>
      <c r="F37" s="11"/>
      <c r="G37" s="13"/>
      <c r="H37" s="13"/>
    </row>
    <row r="38" spans="1:8">
      <c r="A38" s="14"/>
    </row>
    <row r="39" spans="1:8">
      <c r="A39" s="14"/>
    </row>
    <row r="40" spans="1:8">
      <c r="A40" s="14"/>
    </row>
  </sheetData>
  <phoneticPr fontId="1"/>
  <pageMargins left="0.75" right="0.75" top="1" bottom="1" header="0.4921259845" footer="0.4921259845"/>
  <headerFooter>
    <oddFooter>&amp;L_x000D_&amp;1#&amp;"Calibri"&amp;11&amp;K000000 Classification: Protected A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Christina Barron-Ortiz</cp:lastModifiedBy>
  <cp:lastPrinted>2025-06-30T17:04:57Z</cp:lastPrinted>
  <dcterms:created xsi:type="dcterms:W3CDTF">2002-04-23T12:10:43Z</dcterms:created>
  <dcterms:modified xsi:type="dcterms:W3CDTF">2025-08-30T19:27:40Z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2025-05-15T23:12:26Z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46395d05-d1dd-4146-8eda-aa7b1526ff41</vt:lpwstr>
  </property>
  <property fmtid="{D5CDD505-2E9C-101B-9397-08002B2CF9AE}" pid="8" name="MSIP_Label_abf2ea38-542c-4b75-bd7d-582ec36a519f_ContentBits">
    <vt:lpwstr>2</vt:lpwstr>
  </property>
</Properties>
</file>